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vbogaert\appdata\local\temp\vivaldi\viv_17052021092523543\"/>
    </mc:Choice>
  </mc:AlternateContent>
  <xr:revisionPtr revIDLastSave="0" documentId="13_ncr:1_{44AE4203-13BF-49E0-8C62-CEEE1E3E20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mple sequence &amp; Absorbance" sheetId="3" r:id="rId1"/>
    <sheet name="Calculation fructose" sheetId="1" r:id="rId2"/>
  </sheets>
  <definedNames>
    <definedName name="_xlnm.Print_Area" localSheetId="0">'Sample sequence &amp; Absorbance'!$A$7:$Q$43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C62" i="1"/>
  <c r="C64" i="1"/>
  <c r="C24" i="1"/>
  <c r="D28" i="1"/>
  <c r="D25" i="1"/>
  <c r="D26" i="1"/>
  <c r="D32" i="1"/>
  <c r="C30" i="1"/>
  <c r="D24" i="1"/>
  <c r="D21" i="1"/>
  <c r="C25" i="1"/>
  <c r="C17" i="1"/>
  <c r="D23" i="1"/>
  <c r="D20" i="1"/>
  <c r="C58" i="1"/>
  <c r="D58" i="1"/>
  <c r="C59" i="1"/>
  <c r="D59" i="1"/>
  <c r="C60" i="1"/>
  <c r="D60" i="1"/>
  <c r="C61" i="1"/>
  <c r="D62" i="1"/>
  <c r="C63" i="1"/>
  <c r="D63" i="1"/>
  <c r="D64" i="1"/>
  <c r="D57" i="1"/>
  <c r="C57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D49" i="1"/>
  <c r="C49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D41" i="1"/>
  <c r="C41" i="1"/>
  <c r="C40" i="1"/>
  <c r="D40" i="1"/>
  <c r="C34" i="1"/>
  <c r="D34" i="1"/>
  <c r="C35" i="1"/>
  <c r="D35" i="1"/>
  <c r="C36" i="1"/>
  <c r="D36" i="1"/>
  <c r="C37" i="1"/>
  <c r="D37" i="1"/>
  <c r="C38" i="1"/>
  <c r="D38" i="1"/>
  <c r="C39" i="1"/>
  <c r="D39" i="1"/>
  <c r="D33" i="1"/>
  <c r="C33" i="1"/>
  <c r="C26" i="1"/>
  <c r="C27" i="1"/>
  <c r="D27" i="1"/>
  <c r="C28" i="1"/>
  <c r="C29" i="1"/>
  <c r="D29" i="1"/>
  <c r="D30" i="1"/>
  <c r="C31" i="1"/>
  <c r="D31" i="1"/>
  <c r="C32" i="1"/>
  <c r="C18" i="1"/>
  <c r="D18" i="1"/>
  <c r="C19" i="1"/>
  <c r="D19" i="1"/>
  <c r="C20" i="1"/>
  <c r="C21" i="1"/>
  <c r="C22" i="1"/>
  <c r="D22" i="1"/>
  <c r="C23" i="1"/>
  <c r="D17" i="1"/>
  <c r="A39" i="3"/>
  <c r="K16" i="1"/>
  <c r="E21" i="1" l="1"/>
  <c r="F18" i="1"/>
  <c r="E17" i="1"/>
  <c r="G17" i="1" s="1"/>
  <c r="E61" i="1"/>
  <c r="E62" i="1"/>
  <c r="F17" i="1"/>
  <c r="E56" i="1"/>
  <c r="F60" i="1"/>
  <c r="F48" i="1"/>
  <c r="E64" i="1"/>
  <c r="E52" i="1"/>
  <c r="E33" i="1"/>
  <c r="F41" i="1"/>
  <c r="F56" i="1"/>
  <c r="F64" i="1"/>
  <c r="E48" i="1"/>
  <c r="F36" i="1"/>
  <c r="E44" i="1"/>
  <c r="F52" i="1"/>
  <c r="E60" i="1"/>
  <c r="F46" i="1"/>
  <c r="F42" i="1"/>
  <c r="E50" i="1"/>
  <c r="E45" i="1"/>
  <c r="E58" i="1"/>
  <c r="F39" i="1"/>
  <c r="F35" i="1"/>
  <c r="F47" i="1"/>
  <c r="E51" i="1"/>
  <c r="F63" i="1"/>
  <c r="F59" i="1"/>
  <c r="F38" i="1"/>
  <c r="F58" i="1"/>
  <c r="E42" i="1"/>
  <c r="E46" i="1"/>
  <c r="F54" i="1"/>
  <c r="F62" i="1"/>
  <c r="E49" i="1"/>
  <c r="E59" i="1"/>
  <c r="E63" i="1"/>
  <c r="F37" i="1"/>
  <c r="E41" i="1"/>
  <c r="F45" i="1"/>
  <c r="E53" i="1"/>
  <c r="F57" i="1"/>
  <c r="E54" i="1"/>
  <c r="F44" i="1"/>
  <c r="F50" i="1"/>
  <c r="E47" i="1"/>
  <c r="F43" i="1"/>
  <c r="E55" i="1"/>
  <c r="F33" i="1"/>
  <c r="E57" i="1"/>
  <c r="F61" i="1"/>
  <c r="E36" i="1"/>
  <c r="F49" i="1"/>
  <c r="E37" i="1"/>
  <c r="F53" i="1"/>
  <c r="E40" i="1"/>
  <c r="E35" i="1"/>
  <c r="F51" i="1"/>
  <c r="E43" i="1"/>
  <c r="F55" i="1"/>
  <c r="F40" i="1"/>
  <c r="E38" i="1"/>
  <c r="E39" i="1"/>
  <c r="G39" i="1" l="1"/>
  <c r="G51" i="1"/>
  <c r="G21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52" i="1"/>
  <c r="G55" i="1"/>
  <c r="G49" i="1"/>
  <c r="G53" i="1"/>
  <c r="G33" i="1"/>
  <c r="G56" i="1"/>
  <c r="G57" i="1"/>
  <c r="G58" i="1"/>
  <c r="G59" i="1"/>
  <c r="G60" i="1"/>
  <c r="G61" i="1"/>
  <c r="G62" i="1"/>
  <c r="G63" i="1"/>
  <c r="G64" i="1"/>
  <c r="G50" i="1"/>
  <c r="G54" i="1"/>
  <c r="F34" i="1"/>
  <c r="E34" i="1"/>
  <c r="F32" i="1"/>
  <c r="E32" i="1"/>
  <c r="F31" i="1"/>
  <c r="E31" i="1"/>
  <c r="F30" i="1"/>
  <c r="E30" i="1"/>
  <c r="F29" i="1"/>
  <c r="E29" i="1"/>
  <c r="F28" i="1"/>
  <c r="E28" i="1"/>
  <c r="F27" i="1"/>
  <c r="E27" i="1"/>
  <c r="G27" i="1" s="1"/>
  <c r="F26" i="1"/>
  <c r="E26" i="1"/>
  <c r="F25" i="1"/>
  <c r="E25" i="1"/>
  <c r="F24" i="1"/>
  <c r="E24" i="1"/>
  <c r="F23" i="1"/>
  <c r="E23" i="1"/>
  <c r="F22" i="1"/>
  <c r="E22" i="1"/>
  <c r="F21" i="1"/>
  <c r="F20" i="1"/>
  <c r="E20" i="1"/>
  <c r="G20" i="1" s="1"/>
  <c r="F19" i="1"/>
  <c r="E19" i="1"/>
  <c r="G19" i="1" s="1"/>
  <c r="E18" i="1" l="1"/>
  <c r="G18" i="1" s="1"/>
  <c r="C9" i="1" l="1"/>
  <c r="D9" i="1" s="1"/>
  <c r="C7" i="1"/>
  <c r="C8" i="1"/>
  <c r="G34" i="1"/>
  <c r="G32" i="1"/>
  <c r="G31" i="1"/>
  <c r="G30" i="1"/>
  <c r="G28" i="1"/>
  <c r="G26" i="1"/>
  <c r="G25" i="1"/>
  <c r="G29" i="1"/>
  <c r="G24" i="1"/>
  <c r="G23" i="1"/>
  <c r="G22" i="1"/>
  <c r="H21" i="1" l="1"/>
  <c r="I21" i="1" s="1"/>
  <c r="H23" i="1"/>
  <c r="I23" i="1" s="1"/>
  <c r="H64" i="1"/>
  <c r="I64" i="1" s="1"/>
  <c r="H63" i="1"/>
  <c r="I63" i="1" s="1"/>
  <c r="H61" i="1"/>
  <c r="I61" i="1" s="1"/>
  <c r="H35" i="1"/>
  <c r="I35" i="1" s="1"/>
  <c r="H38" i="1"/>
  <c r="I38" i="1" s="1"/>
  <c r="H39" i="1"/>
  <c r="I39" i="1" s="1"/>
  <c r="H43" i="1"/>
  <c r="I43" i="1" s="1"/>
  <c r="H60" i="1"/>
  <c r="I60" i="1" s="1"/>
  <c r="H54" i="1"/>
  <c r="I54" i="1" s="1"/>
  <c r="H36" i="1"/>
  <c r="I36" i="1" s="1"/>
  <c r="H40" i="1"/>
  <c r="I40" i="1" s="1"/>
  <c r="H51" i="1"/>
  <c r="I51" i="1" s="1"/>
  <c r="H44" i="1"/>
  <c r="I44" i="1" s="1"/>
  <c r="H58" i="1"/>
  <c r="I58" i="1" s="1"/>
  <c r="H41" i="1"/>
  <c r="I41" i="1" s="1"/>
  <c r="H50" i="1"/>
  <c r="I50" i="1" s="1"/>
  <c r="H62" i="1"/>
  <c r="I62" i="1" s="1"/>
  <c r="H55" i="1"/>
  <c r="I55" i="1" s="1"/>
  <c r="H48" i="1"/>
  <c r="I48" i="1" s="1"/>
  <c r="H56" i="1"/>
  <c r="I56" i="1" s="1"/>
  <c r="H57" i="1"/>
  <c r="I57" i="1" s="1"/>
  <c r="H49" i="1"/>
  <c r="I49" i="1" s="1"/>
  <c r="H53" i="1"/>
  <c r="I53" i="1" s="1"/>
  <c r="H47" i="1"/>
  <c r="I47" i="1" s="1"/>
  <c r="H42" i="1"/>
  <c r="I42" i="1" s="1"/>
  <c r="H37" i="1"/>
  <c r="I37" i="1" s="1"/>
  <c r="H52" i="1"/>
  <c r="I52" i="1" s="1"/>
  <c r="H45" i="1"/>
  <c r="I45" i="1" s="1"/>
  <c r="H59" i="1"/>
  <c r="I59" i="1" s="1"/>
  <c r="H46" i="1"/>
  <c r="I46" i="1" s="1"/>
  <c r="H34" i="1"/>
  <c r="I34" i="1" s="1"/>
  <c r="H27" i="1"/>
  <c r="I27" i="1" s="1"/>
  <c r="H29" i="1"/>
  <c r="I29" i="1" s="1"/>
  <c r="H25" i="1"/>
  <c r="I25" i="1" s="1"/>
  <c r="H33" i="1"/>
  <c r="I33" i="1" s="1"/>
  <c r="H28" i="1"/>
  <c r="I28" i="1" s="1"/>
  <c r="H32" i="1"/>
  <c r="I32" i="1" s="1"/>
  <c r="H24" i="1"/>
  <c r="I24" i="1" s="1"/>
  <c r="H31" i="1"/>
  <c r="I31" i="1" s="1"/>
  <c r="H26" i="1"/>
  <c r="I26" i="1" s="1"/>
  <c r="H30" i="1"/>
  <c r="I30" i="1" s="1"/>
  <c r="H22" i="1"/>
  <c r="I22" i="1" s="1"/>
</calcChain>
</file>

<file path=xl/sharedStrings.xml><?xml version="1.0" encoding="utf-8"?>
<sst xmlns="http://schemas.openxmlformats.org/spreadsheetml/2006/main" count="192" uniqueCount="129">
  <si>
    <t>standard 1</t>
  </si>
  <si>
    <t>standard 2</t>
  </si>
  <si>
    <t>standard 3</t>
  </si>
  <si>
    <t xml:space="preserve">blanc </t>
  </si>
  <si>
    <t xml:space="preserve">semen sample 1 </t>
  </si>
  <si>
    <t>semen sample 2</t>
  </si>
  <si>
    <t>semen sample 3</t>
  </si>
  <si>
    <t>semen sample 4</t>
  </si>
  <si>
    <t>semen sample 5</t>
  </si>
  <si>
    <t>semen sample 6</t>
  </si>
  <si>
    <t>semen sample 7</t>
  </si>
  <si>
    <t>semen sample 8</t>
  </si>
  <si>
    <t>semen sample 9</t>
  </si>
  <si>
    <t>semen sample 10</t>
  </si>
  <si>
    <t>semen sample 11</t>
  </si>
  <si>
    <t>semen sample 12</t>
  </si>
  <si>
    <t>semen sample 13</t>
  </si>
  <si>
    <t>semen sample 14</t>
  </si>
  <si>
    <t xml:space="preserve">Mean </t>
  </si>
  <si>
    <t>Stdev</t>
  </si>
  <si>
    <t xml:space="preserve">corrected </t>
  </si>
  <si>
    <t xml:space="preserve">fructose concentration (mg/ml) </t>
  </si>
  <si>
    <t xml:space="preserve">equation of standard curve: </t>
  </si>
  <si>
    <t>y=ax+b</t>
  </si>
  <si>
    <t xml:space="preserve">slope (a): </t>
  </si>
  <si>
    <t xml:space="preserve">intercept (b): </t>
  </si>
  <si>
    <t xml:space="preserve">OD (470-492nm) </t>
  </si>
  <si>
    <t>Analysis 1</t>
  </si>
  <si>
    <t>Analysis 2</t>
  </si>
  <si>
    <t>A</t>
  </si>
  <si>
    <t>B</t>
  </si>
  <si>
    <t>C</t>
  </si>
  <si>
    <t>D</t>
  </si>
  <si>
    <t>E</t>
  </si>
  <si>
    <t>F</t>
  </si>
  <si>
    <t>G</t>
  </si>
  <si>
    <t>H</t>
  </si>
  <si>
    <t>ABSORBANCE DATA</t>
  </si>
  <si>
    <t>SAMPLE SEQUENCE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</si>
  <si>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</si>
  <si>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</si>
  <si>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</si>
  <si>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</si>
  <si>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</si>
  <si>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</si>
  <si>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</si>
  <si>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</si>
  <si>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</si>
  <si>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</si>
  <si>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</si>
  <si>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</si>
  <si>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</si>
  <si>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</si>
  <si>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</si>
  <si>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</si>
  <si>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</si>
  <si>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</si>
  <si>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</si>
  <si>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</si>
  <si>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</si>
  <si>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</si>
  <si>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</si>
  <si>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</si>
  <si>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</si>
  <si>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</si>
  <si>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</si>
  <si>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</si>
  <si>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</si>
  <si>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</si>
  <si>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</si>
  <si>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</si>
  <si>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</si>
  <si>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</si>
  <si>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</si>
  <si>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</si>
  <si>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</si>
  <si>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</si>
  <si>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</si>
  <si>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</si>
  <si>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</si>
  <si>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</si>
  <si>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</si>
  <si>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</si>
  <si>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Date</t>
  </si>
  <si>
    <t>Signature lab technician</t>
  </si>
  <si>
    <t>Signature lab responsible</t>
  </si>
  <si>
    <t>Sample analysis 1</t>
  </si>
  <si>
    <t>Sample analysis 2 (duplet)</t>
  </si>
  <si>
    <t>semen sample 15</t>
  </si>
  <si>
    <t>semen sample 16</t>
  </si>
  <si>
    <t>semen sample 17</t>
  </si>
  <si>
    <t>semen sample 18</t>
  </si>
  <si>
    <t>semen sample 19</t>
  </si>
  <si>
    <t>semen sample 20</t>
  </si>
  <si>
    <t>semen sample 21</t>
  </si>
  <si>
    <t>semen sample 22</t>
  </si>
  <si>
    <t>semen sample 23</t>
  </si>
  <si>
    <t>semen sample 24</t>
  </si>
  <si>
    <t>semen sample 25</t>
  </si>
  <si>
    <t>semen sample 26</t>
  </si>
  <si>
    <t>semen sample 27</t>
  </si>
  <si>
    <t>semen sample 28</t>
  </si>
  <si>
    <t>semen sample 29</t>
  </si>
  <si>
    <t>semen sample 30</t>
  </si>
  <si>
    <t>semen sample 31</t>
  </si>
  <si>
    <t>semen sample 32</t>
  </si>
  <si>
    <t>semen sample 33</t>
  </si>
  <si>
    <t>semen sample 34</t>
  </si>
  <si>
    <t>semen sample 35</t>
  </si>
  <si>
    <t>semen sample 36</t>
  </si>
  <si>
    <t>semen sample 37</t>
  </si>
  <si>
    <t>semen sample 38</t>
  </si>
  <si>
    <t>semen sample 39</t>
  </si>
  <si>
    <t>semen sample 40</t>
  </si>
  <si>
    <t>semen sample 41</t>
  </si>
  <si>
    <t>semen sample 42</t>
  </si>
  <si>
    <t>semen sample 43</t>
  </si>
  <si>
    <t>semen sample 44</t>
  </si>
  <si>
    <t xml:space="preserve">coefficient of determination (R² ≥0,98) </t>
  </si>
  <si>
    <t>Volume of sample (ml)</t>
  </si>
  <si>
    <t xml:space="preserve">fructose concentration (mg/ejaculate) </t>
  </si>
  <si>
    <t>-</t>
  </si>
  <si>
    <t xml:space="preserve">ABSORBANCE DATA FROM BLANC,  STANDARDS AND SEMEN SAMPLES </t>
  </si>
  <si>
    <t xml:space="preserve">0 mg/ml </t>
  </si>
  <si>
    <t xml:space="preserve">1 mg/ml </t>
  </si>
  <si>
    <t xml:space="preserve">2,5 mg/ml </t>
  </si>
  <si>
    <t xml:space="preserve">5 mg/ml </t>
  </si>
  <si>
    <t>Fructose Test</t>
  </si>
  <si>
    <t>Copy absorbance data and paste special (values) in the cells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</si>
</sst>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24"/>
      <color theme="8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/>
    <xf numFmtId="2" fontId="2" fillId="4" borderId="1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1" borderId="0" xfId="0" applyFont="1" applyFill="1"/>
    <xf numFmtId="0" fontId="1" fillId="0" borderId="0" xfId="0" applyFont="1" applyFill="1"/>
    <xf numFmtId="0" fontId="1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7" fillId="0" borderId="0" xfId="0" applyFont="1"/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center"/>
    </xf>
    <xf numFmtId="0" fontId="3" fillId="3" borderId="5" xfId="0" applyFont="1" applyFill="1" applyBorder="1" applyProtection="1"/>
    <xf numFmtId="0" fontId="3" fillId="3" borderId="6" xfId="0" applyFont="1" applyFill="1" applyBorder="1" applyProtection="1"/>
    <xf numFmtId="0" fontId="3" fillId="5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/>
    <xf numFmtId="0" fontId="3" fillId="3" borderId="0" xfId="0" applyFont="1" applyFill="1" applyBorder="1" applyProtection="1"/>
    <xf numFmtId="0" fontId="3" fillId="5" borderId="1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 of Fructose </a:t>
            </a:r>
          </a:p>
        </c:rich>
      </c:tx>
      <c:layout>
        <c:manualLayout>
          <c:xMode val="edge"/>
          <c:yMode val="edge"/>
          <c:x val="0.22773780518946005"/>
          <c:y val="1.113908477203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4359508953025282"/>
          <c:y val="0.14701305610580417"/>
          <c:w val="0.59751713216698987"/>
          <c:h val="0.6287589957276656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4534719064372271"/>
                  <c:y val="-3.71218505943637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'Calculation fructose'!$H$17:$H$20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</c:numCache>
            </c:numRef>
          </c:xVal>
          <c:yVal>
            <c:numRef>
              <c:f>'Calculation fructose'!$G$17:$G$20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3D-43BD-B2D4-F79C3A27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055896"/>
        <c:axId val="228055504"/>
      </c:scatterChart>
      <c:valAx>
        <c:axId val="228055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Fructose concentration (mg/ml)</a:t>
                </a:r>
              </a:p>
            </c:rich>
          </c:tx>
          <c:layout>
            <c:manualLayout>
              <c:xMode val="edge"/>
              <c:yMode val="edge"/>
              <c:x val="0.28105539649970313"/>
              <c:y val="0.8811857454451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28055504"/>
        <c:crosses val="autoZero"/>
        <c:crossBetween val="midCat"/>
      </c:valAx>
      <c:valAx>
        <c:axId val="22805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OD (470-492)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280558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 alignWithMargins="0"/>
    <c:pageMargins b="0.75000000000000266" l="0.70000000000000062" r="0.70000000000000062" t="0.75000000000000266" header="0.51181102362204722" footer="0.51181102362204722"/>
    <c:pageSetup firstPageNumber="0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2</xdr:row>
      <xdr:rowOff>86690</xdr:rowOff>
    </xdr:from>
    <xdr:to>
      <xdr:col>17</xdr:col>
      <xdr:colOff>18288</xdr:colOff>
      <xdr:row>6</xdr:row>
      <xdr:rowOff>61900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B9E5AC3-1F41-4180-B3A6-1899478C9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410540"/>
          <a:ext cx="1923288" cy="622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8</xdr:col>
      <xdr:colOff>887730</xdr:colOff>
      <xdr:row>12</xdr:row>
      <xdr:rowOff>15239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FE7444F-98B5-4D81-B496-FEF6090DB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213595</xdr:colOff>
      <xdr:row>0</xdr:row>
      <xdr:rowOff>60960</xdr:rowOff>
    </xdr:from>
    <xdr:to>
      <xdr:col>12</xdr:col>
      <xdr:colOff>385718</xdr:colOff>
      <xdr:row>3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EFB177-BE08-4635-B9BF-1F326A34A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395" y="60960"/>
          <a:ext cx="2105698" cy="68199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0.57819</cdr:x>
      <cdr:y>0.2833</cdr:y>
    </cdr:from>
    <cdr:to>
      <cdr:x>0.73948</cdr:x>
      <cdr:y>0.37534</cdr:y>
    </cdr:to>
    <cdr:sp macro="" textlink="">
      <cdr:nvSpPr>
        <cdr:cNvPr id="3" name="Tekstvak 2">
          <a:extLst xmlns:a="http://schemas.openxmlformats.org/drawingml/2006/main">
            <a:ext uri="{FF2B5EF4-FFF2-40B4-BE49-F238E27FC236}">
              <a16:creationId xmlns:a16="http://schemas.microsoft.com/office/drawing/2014/main" id="{668FCF9D-0F09-4AE6-A2E1-5534E95038F8}"/>
            </a:ext>
          </a:extLst>
        </cdr:cNvPr>
        <cdr:cNvSpPr txBox="1"/>
      </cdr:nvSpPr>
      <cdr:spPr>
        <a:xfrm xmlns:a="http://schemas.openxmlformats.org/drawingml/2006/main">
          <a:off x="4058849" y="1006515"/>
          <a:ext cx="1132275" cy="326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BE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9"/>
  <sheetViews>
    <sheetView showGridLines="0" tabSelected="1" zoomScaleNormal="100" zoomScalePageLayoutView="70" workbookViewId="0">
      <selection activeCell="D20" sqref="D20"/>
    </sheetView>
  </sheetViews>
  <sheetFormatPr defaultColWidth="9.140625" defaultRowHeight="12.75" x14ac:dyDescent="0.2"/>
  <cols>
    <col min="1" max="1" width="11.28515625" style="2" bestFit="1" customWidth="1"/>
    <col min="2" max="13" width="9.7109375" style="2" customWidth="1"/>
    <col min="14" max="16384" width="9.140625" style="2"/>
  </cols>
  <sheetData>
    <row r="2" spans="1:17" ht="12.75" customHeight="1" x14ac:dyDescent="0.2">
      <c r="D2" s="56" t="s">
        <v>127</v>
      </c>
      <c r="E2" s="56"/>
      <c r="F2" s="56"/>
      <c r="G2" s="56"/>
      <c r="H2" s="56"/>
      <c r="I2" s="56"/>
      <c r="J2" s="56"/>
      <c r="K2" s="56"/>
    </row>
    <row r="3" spans="1:17" ht="12.75" customHeight="1" x14ac:dyDescent="0.2">
      <c r="D3" s="56"/>
      <c r="E3" s="56"/>
      <c r="F3" s="56"/>
      <c r="G3" s="56"/>
      <c r="H3" s="56"/>
      <c r="I3" s="56"/>
      <c r="J3" s="56"/>
      <c r="K3" s="56"/>
    </row>
    <row r="4" spans="1:17" ht="12.75" customHeight="1" x14ac:dyDescent="0.2">
      <c r="D4" s="56"/>
      <c r="E4" s="56"/>
      <c r="F4" s="56"/>
      <c r="G4" s="56"/>
      <c r="H4" s="56"/>
      <c r="I4" s="56"/>
      <c r="J4" s="56"/>
      <c r="K4" s="56"/>
    </row>
    <row r="5" spans="1:17" ht="12.75" customHeight="1" x14ac:dyDescent="0.2">
      <c r="D5" s="56"/>
      <c r="E5" s="56"/>
      <c r="F5" s="56"/>
      <c r="G5" s="56"/>
      <c r="H5" s="56"/>
      <c r="I5" s="56"/>
      <c r="J5" s="56"/>
      <c r="K5" s="56"/>
    </row>
    <row r="8" spans="1:17" ht="13.5" thickBot="1" x14ac:dyDescent="0.25"/>
    <row r="9" spans="1:17" ht="13.5" thickBot="1" x14ac:dyDescent="0.25">
      <c r="A9" s="57" t="s">
        <v>38</v>
      </c>
      <c r="B9" s="58"/>
    </row>
    <row r="12" spans="1:17" ht="13.5" thickBot="1" x14ac:dyDescent="0.25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  <c r="L12" s="16">
        <v>11</v>
      </c>
      <c r="M12" s="16">
        <v>12</v>
      </c>
    </row>
    <row r="13" spans="1:17" ht="15.75" customHeight="1" thickBot="1" x14ac:dyDescent="0.25">
      <c r="A13" s="16" t="s">
        <v>29</v>
      </c>
      <c r="B13" s="17" t="s">
        <v>123</v>
      </c>
      <c r="C13" s="17" t="s">
        <v>123</v>
      </c>
      <c r="D13" s="18" t="s">
        <v>43</v>
      </c>
      <c r="E13" s="19" t="s">
        <v>43</v>
      </c>
      <c r="F13" s="18" t="s">
        <v>51</v>
      </c>
      <c r="G13" s="20" t="s">
        <v>51</v>
      </c>
      <c r="H13" s="18" t="s">
        <v>59</v>
      </c>
      <c r="I13" s="19" t="s">
        <v>59</v>
      </c>
      <c r="J13" s="18" t="s">
        <v>67</v>
      </c>
      <c r="K13" s="19" t="s">
        <v>67</v>
      </c>
      <c r="L13" s="21" t="s">
        <v>75</v>
      </c>
      <c r="M13" s="19" t="s">
        <v>75</v>
      </c>
      <c r="O13" s="59" t="s">
        <v>86</v>
      </c>
      <c r="P13" s="60"/>
      <c r="Q13" s="61"/>
    </row>
    <row r="14" spans="1:17" ht="15.75" customHeight="1" thickBot="1" x14ac:dyDescent="0.25">
      <c r="A14" s="16" t="s">
        <v>30</v>
      </c>
      <c r="B14" s="22" t="s">
        <v>124</v>
      </c>
      <c r="C14" s="22" t="s">
        <v>124</v>
      </c>
      <c r="D14" s="23" t="s">
        <v>44</v>
      </c>
      <c r="E14" s="24" t="s">
        <v>44</v>
      </c>
      <c r="F14" s="23" t="s">
        <v>52</v>
      </c>
      <c r="G14" s="25" t="s">
        <v>52</v>
      </c>
      <c r="H14" s="23" t="s">
        <v>60</v>
      </c>
      <c r="I14" s="24" t="s">
        <v>60</v>
      </c>
      <c r="J14" s="23" t="s">
        <v>68</v>
      </c>
      <c r="K14" s="24" t="s">
        <v>68</v>
      </c>
      <c r="L14" s="26" t="s">
        <v>76</v>
      </c>
      <c r="M14" s="24" t="s">
        <v>76</v>
      </c>
      <c r="O14" s="62" t="s">
        <v>87</v>
      </c>
      <c r="P14" s="63"/>
      <c r="Q14" s="64"/>
    </row>
    <row r="15" spans="1:17" ht="15.75" customHeight="1" x14ac:dyDescent="0.2">
      <c r="A15" s="16" t="s">
        <v>31</v>
      </c>
      <c r="B15" s="22" t="s">
        <v>125</v>
      </c>
      <c r="C15" s="22" t="s">
        <v>125</v>
      </c>
      <c r="D15" s="23" t="s">
        <v>45</v>
      </c>
      <c r="E15" s="24" t="s">
        <v>45</v>
      </c>
      <c r="F15" s="23" t="s">
        <v>53</v>
      </c>
      <c r="G15" s="25" t="s">
        <v>53</v>
      </c>
      <c r="H15" s="23" t="s">
        <v>61</v>
      </c>
      <c r="I15" s="24" t="s">
        <v>61</v>
      </c>
      <c r="J15" s="23" t="s">
        <v>69</v>
      </c>
      <c r="K15" s="24" t="s">
        <v>69</v>
      </c>
      <c r="L15" s="26" t="s">
        <v>77</v>
      </c>
      <c r="M15" s="24" t="s">
        <v>77</v>
      </c>
    </row>
    <row r="16" spans="1:17" ht="15.75" customHeight="1" thickBot="1" x14ac:dyDescent="0.25">
      <c r="A16" s="16" t="s">
        <v>32</v>
      </c>
      <c r="B16" s="27" t="s">
        <v>126</v>
      </c>
      <c r="C16" s="27" t="s">
        <v>126</v>
      </c>
      <c r="D16" s="23" t="s">
        <v>46</v>
      </c>
      <c r="E16" s="24" t="s">
        <v>46</v>
      </c>
      <c r="F16" s="23" t="s">
        <v>54</v>
      </c>
      <c r="G16" s="25" t="s">
        <v>54</v>
      </c>
      <c r="H16" s="23" t="s">
        <v>62</v>
      </c>
      <c r="I16" s="24" t="s">
        <v>62</v>
      </c>
      <c r="J16" s="23" t="s">
        <v>70</v>
      </c>
      <c r="K16" s="24" t="s">
        <v>70</v>
      </c>
      <c r="L16" s="26" t="s">
        <v>78</v>
      </c>
      <c r="M16" s="24" t="s">
        <v>78</v>
      </c>
    </row>
    <row r="17" spans="1:13" ht="15.75" customHeight="1" x14ac:dyDescent="0.2">
      <c r="A17" s="16" t="s">
        <v>33</v>
      </c>
      <c r="B17" s="18" t="s">
        <v>39</v>
      </c>
      <c r="C17" s="19" t="s">
        <v>39</v>
      </c>
      <c r="D17" s="23" t="s">
        <v>47</v>
      </c>
      <c r="E17" s="24" t="s">
        <v>47</v>
      </c>
      <c r="F17" s="23" t="s">
        <v>55</v>
      </c>
      <c r="G17" s="25" t="s">
        <v>55</v>
      </c>
      <c r="H17" s="23" t="s">
        <v>63</v>
      </c>
      <c r="I17" s="24" t="s">
        <v>63</v>
      </c>
      <c r="J17" s="23" t="s">
        <v>71</v>
      </c>
      <c r="K17" s="24" t="s">
        <v>71</v>
      </c>
      <c r="L17" s="26" t="s">
        <v>79</v>
      </c>
      <c r="M17" s="24" t="s">
        <v>79</v>
      </c>
    </row>
    <row r="18" spans="1:13" ht="15.75" customHeight="1" x14ac:dyDescent="0.2">
      <c r="A18" s="16" t="s">
        <v>34</v>
      </c>
      <c r="B18" s="23" t="s">
        <v>40</v>
      </c>
      <c r="C18" s="24" t="s">
        <v>40</v>
      </c>
      <c r="D18" s="23" t="s">
        <v>48</v>
      </c>
      <c r="E18" s="24" t="s">
        <v>48</v>
      </c>
      <c r="F18" s="23" t="s">
        <v>56</v>
      </c>
      <c r="G18" s="25" t="s">
        <v>56</v>
      </c>
      <c r="H18" s="23" t="s">
        <v>64</v>
      </c>
      <c r="I18" s="24" t="s">
        <v>64</v>
      </c>
      <c r="J18" s="23" t="s">
        <v>72</v>
      </c>
      <c r="K18" s="24" t="s">
        <v>72</v>
      </c>
      <c r="L18" s="26" t="s">
        <v>80</v>
      </c>
      <c r="M18" s="24" t="s">
        <v>80</v>
      </c>
    </row>
    <row r="19" spans="1:13" ht="15.75" customHeight="1" x14ac:dyDescent="0.2">
      <c r="A19" s="16" t="s">
        <v>35</v>
      </c>
      <c r="B19" s="23" t="s">
        <v>41</v>
      </c>
      <c r="C19" s="24" t="s">
        <v>41</v>
      </c>
      <c r="D19" s="23" t="s">
        <v>49</v>
      </c>
      <c r="E19" s="24" t="s">
        <v>49</v>
      </c>
      <c r="F19" s="23" t="s">
        <v>57</v>
      </c>
      <c r="G19" s="25" t="s">
        <v>57</v>
      </c>
      <c r="H19" s="23" t="s">
        <v>65</v>
      </c>
      <c r="I19" s="24" t="s">
        <v>65</v>
      </c>
      <c r="J19" s="23" t="s">
        <v>73</v>
      </c>
      <c r="K19" s="24" t="s">
        <v>73</v>
      </c>
      <c r="L19" s="26" t="s">
        <v>81</v>
      </c>
      <c r="M19" s="24" t="s">
        <v>81</v>
      </c>
    </row>
    <row r="20" spans="1:13" ht="15.75" customHeight="1" thickBot="1" x14ac:dyDescent="0.25">
      <c r="A20" s="16" t="s">
        <v>36</v>
      </c>
      <c r="B20" s="28" t="s">
        <v>42</v>
      </c>
      <c r="C20" s="29" t="s">
        <v>42</v>
      </c>
      <c r="D20" s="28" t="s">
        <v>50</v>
      </c>
      <c r="E20" s="29" t="s">
        <v>50</v>
      </c>
      <c r="F20" s="28" t="s">
        <v>58</v>
      </c>
      <c r="G20" s="30" t="s">
        <v>58</v>
      </c>
      <c r="H20" s="28" t="s">
        <v>66</v>
      </c>
      <c r="I20" s="29" t="s">
        <v>66</v>
      </c>
      <c r="J20" s="28" t="s">
        <v>74</v>
      </c>
      <c r="K20" s="29" t="s">
        <v>74</v>
      </c>
      <c r="L20" s="31" t="s">
        <v>82</v>
      </c>
      <c r="M20" s="29" t="s">
        <v>82</v>
      </c>
    </row>
    <row r="22" spans="1:13" ht="13.5" thickBot="1" x14ac:dyDescent="0.25"/>
    <row r="23" spans="1:13" ht="13.5" thickBot="1" x14ac:dyDescent="0.25">
      <c r="A23" s="57" t="s">
        <v>37</v>
      </c>
      <c r="B23" s="58"/>
    </row>
    <row r="25" spans="1:13" x14ac:dyDescent="0.2">
      <c r="A25" s="32" t="s">
        <v>128</v>
      </c>
    </row>
    <row r="27" spans="1:13" ht="13.5" thickBot="1" x14ac:dyDescent="0.25"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16">
        <v>9</v>
      </c>
      <c r="K27" s="16">
        <v>10</v>
      </c>
      <c r="L27" s="16">
        <v>11</v>
      </c>
      <c r="M27" s="16">
        <v>12</v>
      </c>
    </row>
    <row r="28" spans="1:13" x14ac:dyDescent="0.2">
      <c r="A28" s="16" t="s">
        <v>29</v>
      </c>
      <c r="B28" s="17"/>
      <c r="C28" s="33"/>
      <c r="D28" s="18"/>
      <c r="E28" s="19"/>
      <c r="F28" s="18"/>
      <c r="G28" s="20"/>
      <c r="H28" s="18"/>
      <c r="I28" s="19"/>
      <c r="J28" s="18"/>
      <c r="K28" s="19"/>
      <c r="L28" s="21"/>
      <c r="M28" s="19"/>
    </row>
    <row r="29" spans="1:13" x14ac:dyDescent="0.2">
      <c r="A29" s="16" t="s">
        <v>30</v>
      </c>
      <c r="B29" s="22"/>
      <c r="C29" s="34"/>
      <c r="D29" s="23"/>
      <c r="E29" s="24"/>
      <c r="F29" s="23"/>
      <c r="G29" s="25"/>
      <c r="H29" s="23"/>
      <c r="I29" s="24"/>
      <c r="J29" s="23"/>
      <c r="K29" s="24"/>
      <c r="L29" s="26"/>
      <c r="M29" s="24"/>
    </row>
    <row r="30" spans="1:13" x14ac:dyDescent="0.2">
      <c r="A30" s="16" t="s">
        <v>31</v>
      </c>
      <c r="B30" s="22"/>
      <c r="C30" s="34"/>
      <c r="D30" s="23"/>
      <c r="E30" s="24"/>
      <c r="F30" s="23"/>
      <c r="G30" s="25"/>
      <c r="H30" s="23"/>
      <c r="I30" s="24"/>
      <c r="J30" s="23"/>
      <c r="K30" s="24"/>
      <c r="L30" s="26"/>
      <c r="M30" s="24"/>
    </row>
    <row r="31" spans="1:13" ht="13.5" thickBot="1" x14ac:dyDescent="0.25">
      <c r="A31" s="16" t="s">
        <v>32</v>
      </c>
      <c r="B31" s="27"/>
      <c r="C31" s="35"/>
      <c r="D31" s="23"/>
      <c r="E31" s="24"/>
      <c r="F31" s="23"/>
      <c r="G31" s="25"/>
      <c r="H31" s="23"/>
      <c r="I31" s="24"/>
      <c r="J31" s="23"/>
      <c r="K31" s="24"/>
      <c r="L31" s="26"/>
      <c r="M31" s="24"/>
    </row>
    <row r="32" spans="1:13" x14ac:dyDescent="0.2">
      <c r="A32" s="16" t="s">
        <v>33</v>
      </c>
      <c r="B32" s="18"/>
      <c r="C32" s="19"/>
      <c r="D32" s="23"/>
      <c r="E32" s="24"/>
      <c r="F32" s="23"/>
      <c r="G32" s="25"/>
      <c r="H32" s="23"/>
      <c r="I32" s="24"/>
      <c r="J32" s="23"/>
      <c r="K32" s="24"/>
      <c r="L32" s="26"/>
      <c r="M32" s="24"/>
    </row>
    <row r="33" spans="1:13" x14ac:dyDescent="0.2">
      <c r="A33" s="16" t="s">
        <v>34</v>
      </c>
      <c r="B33" s="23"/>
      <c r="C33" s="24"/>
      <c r="D33" s="23"/>
      <c r="E33" s="24"/>
      <c r="F33" s="23"/>
      <c r="G33" s="25"/>
      <c r="H33" s="23"/>
      <c r="I33" s="24"/>
      <c r="J33" s="23"/>
      <c r="K33" s="24"/>
      <c r="L33" s="26"/>
      <c r="M33" s="24"/>
    </row>
    <row r="34" spans="1:13" x14ac:dyDescent="0.2">
      <c r="A34" s="16" t="s">
        <v>35</v>
      </c>
      <c r="B34" s="23"/>
      <c r="C34" s="24"/>
      <c r="D34" s="23"/>
      <c r="E34" s="24"/>
      <c r="F34" s="23"/>
      <c r="G34" s="25"/>
      <c r="H34" s="23"/>
      <c r="I34" s="24"/>
      <c r="J34" s="23"/>
      <c r="K34" s="24"/>
      <c r="L34" s="26"/>
      <c r="M34" s="24"/>
    </row>
    <row r="35" spans="1:13" ht="13.5" thickBot="1" x14ac:dyDescent="0.25">
      <c r="A35" s="16" t="s">
        <v>36</v>
      </c>
      <c r="B35" s="28"/>
      <c r="C35" s="29"/>
      <c r="D35" s="28"/>
      <c r="E35" s="29"/>
      <c r="F35" s="28"/>
      <c r="G35" s="30"/>
      <c r="H35" s="28"/>
      <c r="I35" s="29"/>
      <c r="J35" s="28"/>
      <c r="K35" s="29"/>
      <c r="L35" s="31"/>
      <c r="M35" s="29"/>
    </row>
    <row r="38" spans="1:13" x14ac:dyDescent="0.2">
      <c r="A38" s="36" t="s">
        <v>83</v>
      </c>
      <c r="F38" s="36" t="s">
        <v>84</v>
      </c>
      <c r="K38" s="37" t="s">
        <v>85</v>
      </c>
    </row>
    <row r="39" spans="1:13" x14ac:dyDescent="0.2">
      <c r="A39" s="38">
        <f ca="1">TODAY()</f>
        <v>44333</v>
      </c>
    </row>
  </sheetData>
  <sheetProtection sheet="1" objects="1" scenarios="1"/>
  <protectedRanges>
    <protectedRange sqref="B28:M35" name="Raw data"/>
  </protectedRanges>
  <mergeCells count="5">
    <mergeCell ref="D2:K5"/>
    <mergeCell ref="A9:B9"/>
    <mergeCell ref="O13:Q13"/>
    <mergeCell ref="O14:Q14"/>
    <mergeCell ref="A23:B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&amp;LCalculation sheet Fructose concentration
&amp;A&amp;CFP09 I29 F03 B.1
03/05/2021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showGridLines="0" zoomScaleNormal="100" workbookViewId="0">
      <selection activeCell="C9" sqref="C9"/>
    </sheetView>
  </sheetViews>
  <sheetFormatPr defaultColWidth="9.140625" defaultRowHeight="12.75" x14ac:dyDescent="0.2"/>
  <cols>
    <col min="1" max="1" width="16.5703125" style="2" customWidth="1"/>
    <col min="2" max="2" width="17.28515625" style="2" customWidth="1"/>
    <col min="3" max="3" width="18.42578125" style="2" customWidth="1"/>
    <col min="4" max="4" width="17" style="2" customWidth="1"/>
    <col min="5" max="5" width="14.5703125" style="2" customWidth="1"/>
    <col min="6" max="6" width="11.85546875" style="2" customWidth="1"/>
    <col min="7" max="7" width="14.140625" style="2" customWidth="1"/>
    <col min="8" max="8" width="23.42578125" style="2" customWidth="1"/>
    <col min="9" max="9" width="19.85546875" style="2" customWidth="1"/>
    <col min="10" max="10" width="9.140625" style="2"/>
    <col min="11" max="11" width="10.7109375" style="2" customWidth="1"/>
    <col min="12" max="16384" width="9.140625" style="2"/>
  </cols>
  <sheetData>
    <row r="1" spans="1:18" ht="30" customHeight="1" x14ac:dyDescent="0.2">
      <c r="A1" s="65" t="s">
        <v>127</v>
      </c>
      <c r="B1" s="65"/>
      <c r="C1" s="65"/>
      <c r="D1" s="41"/>
      <c r="E1" s="41"/>
    </row>
    <row r="2" spans="1:18" ht="12.75" customHeight="1" x14ac:dyDescent="0.4">
      <c r="A2" s="65"/>
      <c r="B2" s="65"/>
      <c r="C2" s="65"/>
      <c r="D2" s="55"/>
      <c r="E2" s="54"/>
      <c r="F2" s="54"/>
      <c r="G2" s="54"/>
      <c r="H2" s="54"/>
    </row>
    <row r="3" spans="1:18" ht="12.75" customHeight="1" x14ac:dyDescent="0.4">
      <c r="A3" s="65"/>
      <c r="B3" s="65"/>
      <c r="C3" s="65"/>
      <c r="D3" s="55"/>
      <c r="E3" s="54"/>
      <c r="F3" s="54"/>
      <c r="G3" s="54"/>
      <c r="H3" s="54"/>
    </row>
    <row r="4" spans="1:18" ht="12.75" customHeight="1" x14ac:dyDescent="0.4">
      <c r="A4" s="55"/>
      <c r="B4" s="55"/>
      <c r="C4" s="55"/>
      <c r="D4" s="55"/>
      <c r="E4" s="54"/>
      <c r="F4" s="54"/>
      <c r="G4" s="54"/>
      <c r="H4" s="54"/>
    </row>
    <row r="5" spans="1:18" ht="12.75" customHeight="1" x14ac:dyDescent="0.4">
      <c r="E5" s="54"/>
      <c r="F5" s="54"/>
      <c r="G5" s="54"/>
      <c r="H5" s="54"/>
    </row>
    <row r="6" spans="1:18" ht="13.5" thickBot="1" x14ac:dyDescent="0.25">
      <c r="A6" s="42" t="s">
        <v>22</v>
      </c>
      <c r="B6" s="42"/>
      <c r="C6" s="43" t="s">
        <v>23</v>
      </c>
      <c r="D6" s="41"/>
      <c r="E6" s="41"/>
    </row>
    <row r="7" spans="1:18" x14ac:dyDescent="0.2">
      <c r="A7" s="44" t="s">
        <v>24</v>
      </c>
      <c r="B7" s="45"/>
      <c r="C7" s="46">
        <f>SLOPE(G17:G20,H17:H20)</f>
        <v>0</v>
      </c>
      <c r="D7" s="41"/>
      <c r="E7" s="41"/>
    </row>
    <row r="8" spans="1:18" x14ac:dyDescent="0.2">
      <c r="A8" s="47" t="s">
        <v>25</v>
      </c>
      <c r="B8" s="48"/>
      <c r="C8" s="49">
        <f>INTERCEPT(G17:G20,H17:H20)</f>
        <v>0</v>
      </c>
      <c r="D8" s="41"/>
      <c r="E8" s="41"/>
    </row>
    <row r="9" spans="1:18" ht="13.5" thickBot="1" x14ac:dyDescent="0.25">
      <c r="A9" s="50" t="s">
        <v>118</v>
      </c>
      <c r="B9" s="51"/>
      <c r="C9" s="52" t="e">
        <f>RSQ(G17:G20,H17:H20)</f>
        <v>#DIV/0!</v>
      </c>
      <c r="D9" s="53" t="e">
        <f>IF(C9&gt;=0.98,"OK","NOK")</f>
        <v>#DIV/0!</v>
      </c>
      <c r="E9" s="41"/>
    </row>
    <row r="14" spans="1:18" x14ac:dyDescent="0.2">
      <c r="A14" s="1" t="s">
        <v>122</v>
      </c>
      <c r="B14" s="1"/>
      <c r="C14" s="1"/>
      <c r="D14" s="1"/>
      <c r="E14" s="1"/>
      <c r="F14" s="1"/>
      <c r="G14" s="1"/>
      <c r="H14" s="1"/>
      <c r="I14" s="1"/>
    </row>
    <row r="15" spans="1:18" ht="12.75" customHeight="1" x14ac:dyDescent="0.25">
      <c r="B15" s="66" t="s">
        <v>119</v>
      </c>
      <c r="C15" s="73" t="s">
        <v>26</v>
      </c>
      <c r="D15" s="74"/>
      <c r="E15" s="71" t="s">
        <v>18</v>
      </c>
      <c r="F15" s="71" t="s">
        <v>19</v>
      </c>
      <c r="G15" s="71" t="s">
        <v>20</v>
      </c>
      <c r="H15" s="68" t="s">
        <v>21</v>
      </c>
      <c r="I15" s="68" t="s">
        <v>120</v>
      </c>
      <c r="J15" s="70"/>
      <c r="K15" s="6" t="s">
        <v>83</v>
      </c>
      <c r="L15"/>
      <c r="M15"/>
      <c r="O15"/>
      <c r="Q15"/>
    </row>
    <row r="16" spans="1:18" ht="15" x14ac:dyDescent="0.25">
      <c r="B16" s="67"/>
      <c r="C16" s="10" t="s">
        <v>27</v>
      </c>
      <c r="D16" s="11" t="s">
        <v>28</v>
      </c>
      <c r="E16" s="72"/>
      <c r="F16" s="72"/>
      <c r="G16" s="72"/>
      <c r="H16" s="69"/>
      <c r="I16" s="69"/>
      <c r="J16" s="70"/>
      <c r="K16" s="8">
        <f ca="1">TODAY()</f>
        <v>44333</v>
      </c>
      <c r="L16"/>
      <c r="M16"/>
      <c r="N16"/>
      <c r="O16"/>
      <c r="P16"/>
      <c r="Q16"/>
      <c r="R16"/>
    </row>
    <row r="17" spans="1:11" x14ac:dyDescent="0.2">
      <c r="A17" s="3" t="s">
        <v>3</v>
      </c>
      <c r="B17" s="14" t="s">
        <v>121</v>
      </c>
      <c r="C17" s="39">
        <f>'Sample sequence &amp; Absorbance'!B28</f>
        <v>0</v>
      </c>
      <c r="D17" s="39">
        <f>'Sample sequence &amp; Absorbance'!C28</f>
        <v>0</v>
      </c>
      <c r="E17" s="40">
        <f>AVERAGE(C17:D17)</f>
        <v>0</v>
      </c>
      <c r="F17" s="40">
        <f>STDEV(C17:D17)</f>
        <v>0</v>
      </c>
      <c r="G17" s="40">
        <f t="shared" ref="G17:G20" si="0">E17-$E$17</f>
        <v>0</v>
      </c>
      <c r="H17" s="5">
        <v>0</v>
      </c>
      <c r="I17" s="12"/>
      <c r="J17" s="13"/>
    </row>
    <row r="18" spans="1:11" x14ac:dyDescent="0.2">
      <c r="A18" s="3" t="s">
        <v>0</v>
      </c>
      <c r="B18" s="14" t="s">
        <v>121</v>
      </c>
      <c r="C18" s="39">
        <f>'Sample sequence &amp; Absorbance'!B29</f>
        <v>0</v>
      </c>
      <c r="D18" s="39">
        <f>'Sample sequence &amp; Absorbance'!C29</f>
        <v>0</v>
      </c>
      <c r="E18" s="40">
        <f t="shared" ref="E18:E34" si="1">AVERAGE(C18:D18)</f>
        <v>0</v>
      </c>
      <c r="F18" s="40">
        <f>STDEV(C18:D18)</f>
        <v>0</v>
      </c>
      <c r="G18" s="40">
        <f>E18-$E$17</f>
        <v>0</v>
      </c>
      <c r="H18" s="5">
        <v>1</v>
      </c>
      <c r="I18" s="12"/>
      <c r="J18" s="13"/>
    </row>
    <row r="19" spans="1:11" x14ac:dyDescent="0.2">
      <c r="A19" s="3" t="s">
        <v>1</v>
      </c>
      <c r="B19" s="14" t="s">
        <v>121</v>
      </c>
      <c r="C19" s="39">
        <f>'Sample sequence &amp; Absorbance'!B30</f>
        <v>0</v>
      </c>
      <c r="D19" s="39">
        <f>'Sample sequence &amp; Absorbance'!C30</f>
        <v>0</v>
      </c>
      <c r="E19" s="40">
        <f t="shared" si="1"/>
        <v>0</v>
      </c>
      <c r="F19" s="40">
        <f t="shared" ref="F19:F34" si="2">STDEV(C19:D19)</f>
        <v>0</v>
      </c>
      <c r="G19" s="40">
        <f t="shared" si="0"/>
        <v>0</v>
      </c>
      <c r="H19" s="5">
        <v>2.5</v>
      </c>
      <c r="I19" s="12"/>
      <c r="J19" s="13"/>
    </row>
    <row r="20" spans="1:11" x14ac:dyDescent="0.2">
      <c r="A20" s="3" t="s">
        <v>2</v>
      </c>
      <c r="B20" s="14" t="s">
        <v>121</v>
      </c>
      <c r="C20" s="39">
        <f>'Sample sequence &amp; Absorbance'!B31</f>
        <v>0</v>
      </c>
      <c r="D20" s="39">
        <f>'Sample sequence &amp; Absorbance'!C31</f>
        <v>0</v>
      </c>
      <c r="E20" s="40">
        <f t="shared" si="1"/>
        <v>0</v>
      </c>
      <c r="F20" s="40">
        <f t="shared" si="2"/>
        <v>0</v>
      </c>
      <c r="G20" s="40">
        <f t="shared" si="0"/>
        <v>0</v>
      </c>
      <c r="H20" s="5">
        <v>5</v>
      </c>
      <c r="I20" s="12"/>
      <c r="J20" s="13"/>
    </row>
    <row r="21" spans="1:11" x14ac:dyDescent="0.2">
      <c r="A21" s="3" t="s">
        <v>4</v>
      </c>
      <c r="B21" s="15"/>
      <c r="C21" s="39">
        <f>'Sample sequence &amp; Absorbance'!B32</f>
        <v>0</v>
      </c>
      <c r="D21" s="39">
        <f>'Sample sequence &amp; Absorbance'!C32</f>
        <v>0</v>
      </c>
      <c r="E21" s="40">
        <f>AVERAGE(C21:D21)</f>
        <v>0</v>
      </c>
      <c r="F21" s="40">
        <f t="shared" si="2"/>
        <v>0</v>
      </c>
      <c r="G21" s="40">
        <f>E21-$E$17</f>
        <v>0</v>
      </c>
      <c r="H21" s="4" t="e">
        <f t="shared" ref="H21:H64" si="3">(G21-$C$8)/$C$7</f>
        <v>#DIV/0!</v>
      </c>
      <c r="I21" s="4" t="e">
        <f>H21*B21</f>
        <v>#DIV/0!</v>
      </c>
    </row>
    <row r="22" spans="1:11" x14ac:dyDescent="0.2">
      <c r="A22" s="3" t="s">
        <v>5</v>
      </c>
      <c r="B22" s="15"/>
      <c r="C22" s="39">
        <f>'Sample sequence &amp; Absorbance'!B33</f>
        <v>0</v>
      </c>
      <c r="D22" s="39">
        <f>'Sample sequence &amp; Absorbance'!C33</f>
        <v>0</v>
      </c>
      <c r="E22" s="40">
        <f t="shared" si="1"/>
        <v>0</v>
      </c>
      <c r="F22" s="40">
        <f t="shared" si="2"/>
        <v>0</v>
      </c>
      <c r="G22" s="40">
        <f t="shared" ref="G22:G64" si="4">E22-$E$17</f>
        <v>0</v>
      </c>
      <c r="H22" s="4" t="e">
        <f t="shared" si="3"/>
        <v>#DIV/0!</v>
      </c>
      <c r="I22" s="4" t="e">
        <f t="shared" ref="I22:I64" si="5">H22*B22</f>
        <v>#DIV/0!</v>
      </c>
    </row>
    <row r="23" spans="1:11" ht="14.25" customHeight="1" x14ac:dyDescent="0.2">
      <c r="A23" s="3" t="s">
        <v>6</v>
      </c>
      <c r="B23" s="15"/>
      <c r="C23" s="39">
        <f>'Sample sequence &amp; Absorbance'!B34</f>
        <v>0</v>
      </c>
      <c r="D23" s="39">
        <f>'Sample sequence &amp; Absorbance'!C34</f>
        <v>0</v>
      </c>
      <c r="E23" s="40">
        <f t="shared" si="1"/>
        <v>0</v>
      </c>
      <c r="F23" s="40">
        <f t="shared" si="2"/>
        <v>0</v>
      </c>
      <c r="G23" s="40">
        <f t="shared" si="4"/>
        <v>0</v>
      </c>
      <c r="H23" s="4" t="e">
        <f t="shared" si="3"/>
        <v>#DIV/0!</v>
      </c>
      <c r="I23" s="4" t="e">
        <f>H23*B23</f>
        <v>#DIV/0!</v>
      </c>
      <c r="K23" s="7" t="s">
        <v>84</v>
      </c>
    </row>
    <row r="24" spans="1:11" x14ac:dyDescent="0.2">
      <c r="A24" s="3" t="s">
        <v>7</v>
      </c>
      <c r="B24" s="15"/>
      <c r="C24" s="39">
        <f>'Sample sequence &amp; Absorbance'!B35</f>
        <v>0</v>
      </c>
      <c r="D24" s="39">
        <f>'Sample sequence &amp; Absorbance'!C35</f>
        <v>0</v>
      </c>
      <c r="E24" s="40">
        <f t="shared" si="1"/>
        <v>0</v>
      </c>
      <c r="F24" s="40">
        <f t="shared" si="2"/>
        <v>0</v>
      </c>
      <c r="G24" s="40">
        <f t="shared" si="4"/>
        <v>0</v>
      </c>
      <c r="H24" s="4" t="e">
        <f t="shared" si="3"/>
        <v>#DIV/0!</v>
      </c>
      <c r="I24" s="4" t="e">
        <f t="shared" si="5"/>
        <v>#DIV/0!</v>
      </c>
    </row>
    <row r="25" spans="1:11" x14ac:dyDescent="0.2">
      <c r="A25" s="3" t="s">
        <v>8</v>
      </c>
      <c r="B25" s="15"/>
      <c r="C25" s="39">
        <f>'Sample sequence &amp; Absorbance'!D28</f>
        <v>0</v>
      </c>
      <c r="D25" s="39">
        <f>'Sample sequence &amp; Absorbance'!E28</f>
        <v>0</v>
      </c>
      <c r="E25" s="40">
        <f t="shared" si="1"/>
        <v>0</v>
      </c>
      <c r="F25" s="40">
        <f t="shared" si="2"/>
        <v>0</v>
      </c>
      <c r="G25" s="40">
        <f t="shared" si="4"/>
        <v>0</v>
      </c>
      <c r="H25" s="4" t="e">
        <f t="shared" si="3"/>
        <v>#DIV/0!</v>
      </c>
      <c r="I25" s="4" t="e">
        <f t="shared" si="5"/>
        <v>#DIV/0!</v>
      </c>
    </row>
    <row r="26" spans="1:11" x14ac:dyDescent="0.2">
      <c r="A26" s="3" t="s">
        <v>9</v>
      </c>
      <c r="B26" s="15"/>
      <c r="C26" s="39">
        <f>'Sample sequence &amp; Absorbance'!D29</f>
        <v>0</v>
      </c>
      <c r="D26" s="39">
        <f>'Sample sequence &amp; Absorbance'!E29</f>
        <v>0</v>
      </c>
      <c r="E26" s="40">
        <f t="shared" si="1"/>
        <v>0</v>
      </c>
      <c r="F26" s="40">
        <f t="shared" si="2"/>
        <v>0</v>
      </c>
      <c r="G26" s="40">
        <f t="shared" si="4"/>
        <v>0</v>
      </c>
      <c r="H26" s="4" t="e">
        <f t="shared" si="3"/>
        <v>#DIV/0!</v>
      </c>
      <c r="I26" s="4" t="e">
        <f t="shared" si="5"/>
        <v>#DIV/0!</v>
      </c>
    </row>
    <row r="27" spans="1:11" x14ac:dyDescent="0.2">
      <c r="A27" s="3" t="s">
        <v>10</v>
      </c>
      <c r="B27" s="15"/>
      <c r="C27" s="39">
        <f>'Sample sequence &amp; Absorbance'!D30</f>
        <v>0</v>
      </c>
      <c r="D27" s="39">
        <f>'Sample sequence &amp; Absorbance'!E30</f>
        <v>0</v>
      </c>
      <c r="E27" s="40">
        <f t="shared" si="1"/>
        <v>0</v>
      </c>
      <c r="F27" s="40">
        <f t="shared" si="2"/>
        <v>0</v>
      </c>
      <c r="G27" s="40">
        <f>E27-$E$17</f>
        <v>0</v>
      </c>
      <c r="H27" s="4" t="e">
        <f t="shared" si="3"/>
        <v>#DIV/0!</v>
      </c>
      <c r="I27" s="4" t="e">
        <f t="shared" si="5"/>
        <v>#DIV/0!</v>
      </c>
    </row>
    <row r="28" spans="1:11" x14ac:dyDescent="0.2">
      <c r="A28" s="3" t="s">
        <v>11</v>
      </c>
      <c r="B28" s="15"/>
      <c r="C28" s="39">
        <f>'Sample sequence &amp; Absorbance'!D31</f>
        <v>0</v>
      </c>
      <c r="D28" s="39">
        <f>'Sample sequence &amp; Absorbance'!E31</f>
        <v>0</v>
      </c>
      <c r="E28" s="40">
        <f t="shared" si="1"/>
        <v>0</v>
      </c>
      <c r="F28" s="40">
        <f t="shared" si="2"/>
        <v>0</v>
      </c>
      <c r="G28" s="40">
        <f t="shared" si="4"/>
        <v>0</v>
      </c>
      <c r="H28" s="4" t="e">
        <f t="shared" si="3"/>
        <v>#DIV/0!</v>
      </c>
      <c r="I28" s="4" t="e">
        <f t="shared" si="5"/>
        <v>#DIV/0!</v>
      </c>
    </row>
    <row r="29" spans="1:11" x14ac:dyDescent="0.2">
      <c r="A29" s="3" t="s">
        <v>12</v>
      </c>
      <c r="B29" s="15"/>
      <c r="C29" s="39">
        <f>'Sample sequence &amp; Absorbance'!D32</f>
        <v>0</v>
      </c>
      <c r="D29" s="39">
        <f>'Sample sequence &amp; Absorbance'!E32</f>
        <v>0</v>
      </c>
      <c r="E29" s="40">
        <f t="shared" si="1"/>
        <v>0</v>
      </c>
      <c r="F29" s="40">
        <f t="shared" si="2"/>
        <v>0</v>
      </c>
      <c r="G29" s="40">
        <f t="shared" si="4"/>
        <v>0</v>
      </c>
      <c r="H29" s="4" t="e">
        <f t="shared" si="3"/>
        <v>#DIV/0!</v>
      </c>
      <c r="I29" s="4" t="e">
        <f t="shared" si="5"/>
        <v>#DIV/0!</v>
      </c>
    </row>
    <row r="30" spans="1:11" ht="15" x14ac:dyDescent="0.2">
      <c r="A30" s="3" t="s">
        <v>13</v>
      </c>
      <c r="B30" s="15"/>
      <c r="C30" s="39">
        <f>'Sample sequence &amp; Absorbance'!D33</f>
        <v>0</v>
      </c>
      <c r="D30" s="39">
        <f>'Sample sequence &amp; Absorbance'!E33</f>
        <v>0</v>
      </c>
      <c r="E30" s="40">
        <f t="shared" si="1"/>
        <v>0</v>
      </c>
      <c r="F30" s="40">
        <f t="shared" si="2"/>
        <v>0</v>
      </c>
      <c r="G30" s="40">
        <f t="shared" si="4"/>
        <v>0</v>
      </c>
      <c r="H30" s="4" t="e">
        <f t="shared" si="3"/>
        <v>#DIV/0!</v>
      </c>
      <c r="I30" s="4" t="e">
        <f>H30*B30</f>
        <v>#DIV/0!</v>
      </c>
      <c r="K30" s="7" t="s">
        <v>85</v>
      </c>
    </row>
    <row r="31" spans="1:11" x14ac:dyDescent="0.2">
      <c r="A31" s="3" t="s">
        <v>14</v>
      </c>
      <c r="B31" s="15"/>
      <c r="C31" s="39">
        <f>'Sample sequence &amp; Absorbance'!D34</f>
        <v>0</v>
      </c>
      <c r="D31" s="39">
        <f>'Sample sequence &amp; Absorbance'!E34</f>
        <v>0</v>
      </c>
      <c r="E31" s="40">
        <f t="shared" si="1"/>
        <v>0</v>
      </c>
      <c r="F31" s="40">
        <f t="shared" si="2"/>
        <v>0</v>
      </c>
      <c r="G31" s="40">
        <f t="shared" si="4"/>
        <v>0</v>
      </c>
      <c r="H31" s="4" t="e">
        <f t="shared" si="3"/>
        <v>#DIV/0!</v>
      </c>
      <c r="I31" s="4" t="e">
        <f t="shared" si="5"/>
        <v>#DIV/0!</v>
      </c>
    </row>
    <row r="32" spans="1:11" x14ac:dyDescent="0.2">
      <c r="A32" s="3" t="s">
        <v>15</v>
      </c>
      <c r="B32" s="15"/>
      <c r="C32" s="39">
        <f>'Sample sequence &amp; Absorbance'!D35</f>
        <v>0</v>
      </c>
      <c r="D32" s="39">
        <f>'Sample sequence &amp; Absorbance'!E35</f>
        <v>0</v>
      </c>
      <c r="E32" s="40">
        <f t="shared" si="1"/>
        <v>0</v>
      </c>
      <c r="F32" s="40">
        <f t="shared" si="2"/>
        <v>0</v>
      </c>
      <c r="G32" s="40">
        <f t="shared" si="4"/>
        <v>0</v>
      </c>
      <c r="H32" s="4" t="e">
        <f t="shared" si="3"/>
        <v>#DIV/0!</v>
      </c>
      <c r="I32" s="4" t="e">
        <f t="shared" si="5"/>
        <v>#DIV/0!</v>
      </c>
    </row>
    <row r="33" spans="1:9" x14ac:dyDescent="0.2">
      <c r="A33" s="3" t="s">
        <v>16</v>
      </c>
      <c r="B33" s="15"/>
      <c r="C33" s="39">
        <f>'Sample sequence &amp; Absorbance'!F28</f>
        <v>0</v>
      </c>
      <c r="D33" s="39">
        <f>'Sample sequence &amp; Absorbance'!G28</f>
        <v>0</v>
      </c>
      <c r="E33" s="40">
        <f>AVERAGE(C33:D33)</f>
        <v>0</v>
      </c>
      <c r="F33" s="40">
        <f>STDEV(C33:D33)</f>
        <v>0</v>
      </c>
      <c r="G33" s="40">
        <f t="shared" si="4"/>
        <v>0</v>
      </c>
      <c r="H33" s="4" t="e">
        <f t="shared" si="3"/>
        <v>#DIV/0!</v>
      </c>
      <c r="I33" s="4" t="e">
        <f t="shared" si="5"/>
        <v>#DIV/0!</v>
      </c>
    </row>
    <row r="34" spans="1:9" x14ac:dyDescent="0.2">
      <c r="A34" s="3" t="s">
        <v>17</v>
      </c>
      <c r="B34" s="15"/>
      <c r="C34" s="39">
        <f>'Sample sequence &amp; Absorbance'!F29</f>
        <v>0</v>
      </c>
      <c r="D34" s="39">
        <f>'Sample sequence &amp; Absorbance'!G29</f>
        <v>0</v>
      </c>
      <c r="E34" s="40">
        <f t="shared" si="1"/>
        <v>0</v>
      </c>
      <c r="F34" s="40">
        <f t="shared" si="2"/>
        <v>0</v>
      </c>
      <c r="G34" s="40">
        <f t="shared" si="4"/>
        <v>0</v>
      </c>
      <c r="H34" s="4" t="e">
        <f t="shared" si="3"/>
        <v>#DIV/0!</v>
      </c>
      <c r="I34" s="4" t="e">
        <f t="shared" si="5"/>
        <v>#DIV/0!</v>
      </c>
    </row>
    <row r="35" spans="1:9" x14ac:dyDescent="0.2">
      <c r="A35" s="3" t="s">
        <v>88</v>
      </c>
      <c r="B35" s="15"/>
      <c r="C35" s="39">
        <f>'Sample sequence &amp; Absorbance'!F30</f>
        <v>0</v>
      </c>
      <c r="D35" s="39">
        <f>'Sample sequence &amp; Absorbance'!G30</f>
        <v>0</v>
      </c>
      <c r="E35" s="40">
        <f t="shared" ref="E35:E64" si="6">AVERAGE(C35:D35)</f>
        <v>0</v>
      </c>
      <c r="F35" s="40">
        <f t="shared" ref="F35:F64" si="7">STDEV(C35:D35)</f>
        <v>0</v>
      </c>
      <c r="G35" s="40">
        <f t="shared" si="4"/>
        <v>0</v>
      </c>
      <c r="H35" s="4" t="e">
        <f t="shared" si="3"/>
        <v>#DIV/0!</v>
      </c>
      <c r="I35" s="4" t="e">
        <f t="shared" si="5"/>
        <v>#DIV/0!</v>
      </c>
    </row>
    <row r="36" spans="1:9" x14ac:dyDescent="0.2">
      <c r="A36" s="3" t="s">
        <v>89</v>
      </c>
      <c r="B36" s="15"/>
      <c r="C36" s="39">
        <f>'Sample sequence &amp; Absorbance'!F31</f>
        <v>0</v>
      </c>
      <c r="D36" s="39">
        <f>'Sample sequence &amp; Absorbance'!G31</f>
        <v>0</v>
      </c>
      <c r="E36" s="40">
        <f t="shared" si="6"/>
        <v>0</v>
      </c>
      <c r="F36" s="40">
        <f t="shared" si="7"/>
        <v>0</v>
      </c>
      <c r="G36" s="40">
        <f t="shared" si="4"/>
        <v>0</v>
      </c>
      <c r="H36" s="4" t="e">
        <f t="shared" si="3"/>
        <v>#DIV/0!</v>
      </c>
      <c r="I36" s="4" t="e">
        <f t="shared" si="5"/>
        <v>#DIV/0!</v>
      </c>
    </row>
    <row r="37" spans="1:9" x14ac:dyDescent="0.2">
      <c r="A37" s="3" t="s">
        <v>90</v>
      </c>
      <c r="B37" s="15"/>
      <c r="C37" s="39">
        <f>'Sample sequence &amp; Absorbance'!F32</f>
        <v>0</v>
      </c>
      <c r="D37" s="39">
        <f>'Sample sequence &amp; Absorbance'!G32</f>
        <v>0</v>
      </c>
      <c r="E37" s="40">
        <f t="shared" si="6"/>
        <v>0</v>
      </c>
      <c r="F37" s="40">
        <f t="shared" si="7"/>
        <v>0</v>
      </c>
      <c r="G37" s="40">
        <f t="shared" si="4"/>
        <v>0</v>
      </c>
      <c r="H37" s="4" t="e">
        <f t="shared" si="3"/>
        <v>#DIV/0!</v>
      </c>
      <c r="I37" s="4" t="e">
        <f t="shared" si="5"/>
        <v>#DIV/0!</v>
      </c>
    </row>
    <row r="38" spans="1:9" x14ac:dyDescent="0.2">
      <c r="A38" s="3" t="s">
        <v>91</v>
      </c>
      <c r="B38" s="15"/>
      <c r="C38" s="39">
        <f>'Sample sequence &amp; Absorbance'!F33</f>
        <v>0</v>
      </c>
      <c r="D38" s="39">
        <f>'Sample sequence &amp; Absorbance'!G33</f>
        <v>0</v>
      </c>
      <c r="E38" s="40">
        <f t="shared" si="6"/>
        <v>0</v>
      </c>
      <c r="F38" s="40">
        <f t="shared" si="7"/>
        <v>0</v>
      </c>
      <c r="G38" s="40">
        <f t="shared" si="4"/>
        <v>0</v>
      </c>
      <c r="H38" s="4" t="e">
        <f t="shared" si="3"/>
        <v>#DIV/0!</v>
      </c>
      <c r="I38" s="4" t="e">
        <f t="shared" si="5"/>
        <v>#DIV/0!</v>
      </c>
    </row>
    <row r="39" spans="1:9" x14ac:dyDescent="0.2">
      <c r="A39" s="3" t="s">
        <v>92</v>
      </c>
      <c r="B39" s="15"/>
      <c r="C39" s="39">
        <f>'Sample sequence &amp; Absorbance'!F34</f>
        <v>0</v>
      </c>
      <c r="D39" s="39">
        <f>'Sample sequence &amp; Absorbance'!G34</f>
        <v>0</v>
      </c>
      <c r="E39" s="40">
        <f t="shared" si="6"/>
        <v>0</v>
      </c>
      <c r="F39" s="40">
        <f t="shared" si="7"/>
        <v>0</v>
      </c>
      <c r="G39" s="40">
        <f>E39-$E$17</f>
        <v>0</v>
      </c>
      <c r="H39" s="4" t="e">
        <f t="shared" si="3"/>
        <v>#DIV/0!</v>
      </c>
      <c r="I39" s="4" t="e">
        <f t="shared" si="5"/>
        <v>#DIV/0!</v>
      </c>
    </row>
    <row r="40" spans="1:9" x14ac:dyDescent="0.2">
      <c r="A40" s="3" t="s">
        <v>93</v>
      </c>
      <c r="B40" s="15"/>
      <c r="C40" s="39">
        <f>'Sample sequence &amp; Absorbance'!F35</f>
        <v>0</v>
      </c>
      <c r="D40" s="39">
        <f>'Sample sequence &amp; Absorbance'!G35</f>
        <v>0</v>
      </c>
      <c r="E40" s="40">
        <f t="shared" si="6"/>
        <v>0</v>
      </c>
      <c r="F40" s="40">
        <f t="shared" si="7"/>
        <v>0</v>
      </c>
      <c r="G40" s="40">
        <f t="shared" si="4"/>
        <v>0</v>
      </c>
      <c r="H40" s="4" t="e">
        <f t="shared" si="3"/>
        <v>#DIV/0!</v>
      </c>
      <c r="I40" s="4" t="e">
        <f t="shared" si="5"/>
        <v>#DIV/0!</v>
      </c>
    </row>
    <row r="41" spans="1:9" x14ac:dyDescent="0.2">
      <c r="A41" s="3" t="s">
        <v>94</v>
      </c>
      <c r="B41" s="15"/>
      <c r="C41" s="39">
        <f>'Sample sequence &amp; Absorbance'!H28</f>
        <v>0</v>
      </c>
      <c r="D41" s="39">
        <f>'Sample sequence &amp; Absorbance'!I28</f>
        <v>0</v>
      </c>
      <c r="E41" s="40">
        <f t="shared" si="6"/>
        <v>0</v>
      </c>
      <c r="F41" s="40">
        <f t="shared" si="7"/>
        <v>0</v>
      </c>
      <c r="G41" s="40">
        <f t="shared" si="4"/>
        <v>0</v>
      </c>
      <c r="H41" s="4" t="e">
        <f t="shared" si="3"/>
        <v>#DIV/0!</v>
      </c>
      <c r="I41" s="4" t="e">
        <f t="shared" si="5"/>
        <v>#DIV/0!</v>
      </c>
    </row>
    <row r="42" spans="1:9" x14ac:dyDescent="0.2">
      <c r="A42" s="3" t="s">
        <v>95</v>
      </c>
      <c r="B42" s="15"/>
      <c r="C42" s="39">
        <f>'Sample sequence &amp; Absorbance'!H29</f>
        <v>0</v>
      </c>
      <c r="D42" s="39">
        <f>'Sample sequence &amp; Absorbance'!I29</f>
        <v>0</v>
      </c>
      <c r="E42" s="40">
        <f t="shared" si="6"/>
        <v>0</v>
      </c>
      <c r="F42" s="40">
        <f t="shared" si="7"/>
        <v>0</v>
      </c>
      <c r="G42" s="40">
        <f t="shared" si="4"/>
        <v>0</v>
      </c>
      <c r="H42" s="4" t="e">
        <f t="shared" si="3"/>
        <v>#DIV/0!</v>
      </c>
      <c r="I42" s="4" t="e">
        <f t="shared" si="5"/>
        <v>#DIV/0!</v>
      </c>
    </row>
    <row r="43" spans="1:9" x14ac:dyDescent="0.2">
      <c r="A43" s="3" t="s">
        <v>96</v>
      </c>
      <c r="B43" s="15"/>
      <c r="C43" s="39">
        <f>'Sample sequence &amp; Absorbance'!H30</f>
        <v>0</v>
      </c>
      <c r="D43" s="39">
        <f>'Sample sequence &amp; Absorbance'!I30</f>
        <v>0</v>
      </c>
      <c r="E43" s="40">
        <f t="shared" si="6"/>
        <v>0</v>
      </c>
      <c r="F43" s="40">
        <f t="shared" si="7"/>
        <v>0</v>
      </c>
      <c r="G43" s="40">
        <f t="shared" si="4"/>
        <v>0</v>
      </c>
      <c r="H43" s="4" t="e">
        <f t="shared" si="3"/>
        <v>#DIV/0!</v>
      </c>
      <c r="I43" s="4" t="e">
        <f t="shared" si="5"/>
        <v>#DIV/0!</v>
      </c>
    </row>
    <row r="44" spans="1:9" x14ac:dyDescent="0.2">
      <c r="A44" s="3" t="s">
        <v>97</v>
      </c>
      <c r="B44" s="15"/>
      <c r="C44" s="39">
        <f>'Sample sequence &amp; Absorbance'!H31</f>
        <v>0</v>
      </c>
      <c r="D44" s="39">
        <f>'Sample sequence &amp; Absorbance'!I31</f>
        <v>0</v>
      </c>
      <c r="E44" s="9">
        <f t="shared" si="6"/>
        <v>0</v>
      </c>
      <c r="F44" s="9">
        <f t="shared" si="7"/>
        <v>0</v>
      </c>
      <c r="G44" s="9">
        <f t="shared" si="4"/>
        <v>0</v>
      </c>
      <c r="H44" s="4" t="e">
        <f t="shared" si="3"/>
        <v>#DIV/0!</v>
      </c>
      <c r="I44" s="4" t="e">
        <f t="shared" si="5"/>
        <v>#DIV/0!</v>
      </c>
    </row>
    <row r="45" spans="1:9" x14ac:dyDescent="0.2">
      <c r="A45" s="3" t="s">
        <v>98</v>
      </c>
      <c r="B45" s="15"/>
      <c r="C45" s="39">
        <f>'Sample sequence &amp; Absorbance'!H32</f>
        <v>0</v>
      </c>
      <c r="D45" s="39">
        <f>'Sample sequence &amp; Absorbance'!I32</f>
        <v>0</v>
      </c>
      <c r="E45" s="9">
        <f t="shared" si="6"/>
        <v>0</v>
      </c>
      <c r="F45" s="9">
        <f t="shared" si="7"/>
        <v>0</v>
      </c>
      <c r="G45" s="9">
        <f t="shared" si="4"/>
        <v>0</v>
      </c>
      <c r="H45" s="4" t="e">
        <f t="shared" si="3"/>
        <v>#DIV/0!</v>
      </c>
      <c r="I45" s="4" t="e">
        <f t="shared" si="5"/>
        <v>#DIV/0!</v>
      </c>
    </row>
    <row r="46" spans="1:9" x14ac:dyDescent="0.2">
      <c r="A46" s="3" t="s">
        <v>99</v>
      </c>
      <c r="B46" s="15"/>
      <c r="C46" s="39">
        <f>'Sample sequence &amp; Absorbance'!H33</f>
        <v>0</v>
      </c>
      <c r="D46" s="39">
        <f>'Sample sequence &amp; Absorbance'!I33</f>
        <v>0</v>
      </c>
      <c r="E46" s="9">
        <f t="shared" si="6"/>
        <v>0</v>
      </c>
      <c r="F46" s="9">
        <f t="shared" si="7"/>
        <v>0</v>
      </c>
      <c r="G46" s="9">
        <f t="shared" si="4"/>
        <v>0</v>
      </c>
      <c r="H46" s="4" t="e">
        <f t="shared" si="3"/>
        <v>#DIV/0!</v>
      </c>
      <c r="I46" s="4" t="e">
        <f t="shared" si="5"/>
        <v>#DIV/0!</v>
      </c>
    </row>
    <row r="47" spans="1:9" x14ac:dyDescent="0.2">
      <c r="A47" s="3" t="s">
        <v>100</v>
      </c>
      <c r="B47" s="15"/>
      <c r="C47" s="39">
        <f>'Sample sequence &amp; Absorbance'!H34</f>
        <v>0</v>
      </c>
      <c r="D47" s="39">
        <f>'Sample sequence &amp; Absorbance'!I34</f>
        <v>0</v>
      </c>
      <c r="E47" s="9">
        <f t="shared" si="6"/>
        <v>0</v>
      </c>
      <c r="F47" s="9">
        <f t="shared" si="7"/>
        <v>0</v>
      </c>
      <c r="G47" s="9">
        <f t="shared" si="4"/>
        <v>0</v>
      </c>
      <c r="H47" s="4" t="e">
        <f t="shared" si="3"/>
        <v>#DIV/0!</v>
      </c>
      <c r="I47" s="4" t="e">
        <f t="shared" si="5"/>
        <v>#DIV/0!</v>
      </c>
    </row>
    <row r="48" spans="1:9" x14ac:dyDescent="0.2">
      <c r="A48" s="3" t="s">
        <v>101</v>
      </c>
      <c r="B48" s="15"/>
      <c r="C48" s="39">
        <f>'Sample sequence &amp; Absorbance'!H35</f>
        <v>0</v>
      </c>
      <c r="D48" s="39">
        <f>'Sample sequence &amp; Absorbance'!I35</f>
        <v>0</v>
      </c>
      <c r="E48" s="9">
        <f t="shared" si="6"/>
        <v>0</v>
      </c>
      <c r="F48" s="9">
        <f t="shared" si="7"/>
        <v>0</v>
      </c>
      <c r="G48" s="9">
        <f t="shared" si="4"/>
        <v>0</v>
      </c>
      <c r="H48" s="4" t="e">
        <f t="shared" si="3"/>
        <v>#DIV/0!</v>
      </c>
      <c r="I48" s="4" t="e">
        <f t="shared" si="5"/>
        <v>#DIV/0!</v>
      </c>
    </row>
    <row r="49" spans="1:9" x14ac:dyDescent="0.2">
      <c r="A49" s="3" t="s">
        <v>102</v>
      </c>
      <c r="B49" s="15"/>
      <c r="C49" s="39">
        <f>'Sample sequence &amp; Absorbance'!J28</f>
        <v>0</v>
      </c>
      <c r="D49" s="39">
        <f>'Sample sequence &amp; Absorbance'!K28</f>
        <v>0</v>
      </c>
      <c r="E49" s="9">
        <f t="shared" si="6"/>
        <v>0</v>
      </c>
      <c r="F49" s="9">
        <f t="shared" si="7"/>
        <v>0</v>
      </c>
      <c r="G49" s="9">
        <f t="shared" si="4"/>
        <v>0</v>
      </c>
      <c r="H49" s="4" t="e">
        <f t="shared" si="3"/>
        <v>#DIV/0!</v>
      </c>
      <c r="I49" s="4" t="e">
        <f t="shared" si="5"/>
        <v>#DIV/0!</v>
      </c>
    </row>
    <row r="50" spans="1:9" x14ac:dyDescent="0.2">
      <c r="A50" s="3" t="s">
        <v>103</v>
      </c>
      <c r="B50" s="15"/>
      <c r="C50" s="39">
        <f>'Sample sequence &amp; Absorbance'!J29</f>
        <v>0</v>
      </c>
      <c r="D50" s="39">
        <f>'Sample sequence &amp; Absorbance'!K29</f>
        <v>0</v>
      </c>
      <c r="E50" s="9">
        <f t="shared" si="6"/>
        <v>0</v>
      </c>
      <c r="F50" s="9">
        <f t="shared" si="7"/>
        <v>0</v>
      </c>
      <c r="G50" s="9">
        <f t="shared" si="4"/>
        <v>0</v>
      </c>
      <c r="H50" s="4" t="e">
        <f t="shared" si="3"/>
        <v>#DIV/0!</v>
      </c>
      <c r="I50" s="4" t="e">
        <f t="shared" si="5"/>
        <v>#DIV/0!</v>
      </c>
    </row>
    <row r="51" spans="1:9" x14ac:dyDescent="0.2">
      <c r="A51" s="3" t="s">
        <v>104</v>
      </c>
      <c r="B51" s="15"/>
      <c r="C51" s="39">
        <f>'Sample sequence &amp; Absorbance'!J30</f>
        <v>0</v>
      </c>
      <c r="D51" s="39">
        <f>'Sample sequence &amp; Absorbance'!K30</f>
        <v>0</v>
      </c>
      <c r="E51" s="9">
        <f t="shared" si="6"/>
        <v>0</v>
      </c>
      <c r="F51" s="9">
        <f t="shared" si="7"/>
        <v>0</v>
      </c>
      <c r="G51" s="9">
        <f>E51-$E$17</f>
        <v>0</v>
      </c>
      <c r="H51" s="4" t="e">
        <f t="shared" si="3"/>
        <v>#DIV/0!</v>
      </c>
      <c r="I51" s="4" t="e">
        <f t="shared" si="5"/>
        <v>#DIV/0!</v>
      </c>
    </row>
    <row r="52" spans="1:9" x14ac:dyDescent="0.2">
      <c r="A52" s="3" t="s">
        <v>105</v>
      </c>
      <c r="B52" s="15"/>
      <c r="C52" s="39">
        <f>'Sample sequence &amp; Absorbance'!J31</f>
        <v>0</v>
      </c>
      <c r="D52" s="39">
        <f>'Sample sequence &amp; Absorbance'!K31</f>
        <v>0</v>
      </c>
      <c r="E52" s="9">
        <f t="shared" si="6"/>
        <v>0</v>
      </c>
      <c r="F52" s="9">
        <f t="shared" si="7"/>
        <v>0</v>
      </c>
      <c r="G52" s="9">
        <f t="shared" si="4"/>
        <v>0</v>
      </c>
      <c r="H52" s="4" t="e">
        <f t="shared" si="3"/>
        <v>#DIV/0!</v>
      </c>
      <c r="I52" s="4" t="e">
        <f t="shared" si="5"/>
        <v>#DIV/0!</v>
      </c>
    </row>
    <row r="53" spans="1:9" x14ac:dyDescent="0.2">
      <c r="A53" s="3" t="s">
        <v>106</v>
      </c>
      <c r="B53" s="15"/>
      <c r="C53" s="39">
        <f>'Sample sequence &amp; Absorbance'!J32</f>
        <v>0</v>
      </c>
      <c r="D53" s="39">
        <f>'Sample sequence &amp; Absorbance'!K32</f>
        <v>0</v>
      </c>
      <c r="E53" s="9">
        <f t="shared" si="6"/>
        <v>0</v>
      </c>
      <c r="F53" s="9">
        <f t="shared" si="7"/>
        <v>0</v>
      </c>
      <c r="G53" s="9">
        <f t="shared" si="4"/>
        <v>0</v>
      </c>
      <c r="H53" s="4" t="e">
        <f t="shared" si="3"/>
        <v>#DIV/0!</v>
      </c>
      <c r="I53" s="4" t="e">
        <f t="shared" si="5"/>
        <v>#DIV/0!</v>
      </c>
    </row>
    <row r="54" spans="1:9" x14ac:dyDescent="0.2">
      <c r="A54" s="3" t="s">
        <v>107</v>
      </c>
      <c r="B54" s="15"/>
      <c r="C54" s="39">
        <f>'Sample sequence &amp; Absorbance'!J33</f>
        <v>0</v>
      </c>
      <c r="D54" s="39">
        <f>'Sample sequence &amp; Absorbance'!K33</f>
        <v>0</v>
      </c>
      <c r="E54" s="9">
        <f t="shared" si="6"/>
        <v>0</v>
      </c>
      <c r="F54" s="9">
        <f t="shared" si="7"/>
        <v>0</v>
      </c>
      <c r="G54" s="9">
        <f t="shared" si="4"/>
        <v>0</v>
      </c>
      <c r="H54" s="4" t="e">
        <f t="shared" si="3"/>
        <v>#DIV/0!</v>
      </c>
      <c r="I54" s="4" t="e">
        <f t="shared" si="5"/>
        <v>#DIV/0!</v>
      </c>
    </row>
    <row r="55" spans="1:9" x14ac:dyDescent="0.2">
      <c r="A55" s="3" t="s">
        <v>108</v>
      </c>
      <c r="B55" s="15"/>
      <c r="C55" s="39">
        <f>'Sample sequence &amp; Absorbance'!J34</f>
        <v>0</v>
      </c>
      <c r="D55" s="39">
        <f>'Sample sequence &amp; Absorbance'!K34</f>
        <v>0</v>
      </c>
      <c r="E55" s="9">
        <f t="shared" si="6"/>
        <v>0</v>
      </c>
      <c r="F55" s="9">
        <f t="shared" si="7"/>
        <v>0</v>
      </c>
      <c r="G55" s="9">
        <f t="shared" si="4"/>
        <v>0</v>
      </c>
      <c r="H55" s="4" t="e">
        <f t="shared" si="3"/>
        <v>#DIV/0!</v>
      </c>
      <c r="I55" s="4" t="e">
        <f t="shared" si="5"/>
        <v>#DIV/0!</v>
      </c>
    </row>
    <row r="56" spans="1:9" x14ac:dyDescent="0.2">
      <c r="A56" s="3" t="s">
        <v>109</v>
      </c>
      <c r="B56" s="15"/>
      <c r="C56" s="39">
        <f>'Sample sequence &amp; Absorbance'!J35</f>
        <v>0</v>
      </c>
      <c r="D56" s="39">
        <f>'Sample sequence &amp; Absorbance'!K35</f>
        <v>0</v>
      </c>
      <c r="E56" s="9">
        <f t="shared" si="6"/>
        <v>0</v>
      </c>
      <c r="F56" s="9">
        <f t="shared" si="7"/>
        <v>0</v>
      </c>
      <c r="G56" s="9">
        <f t="shared" si="4"/>
        <v>0</v>
      </c>
      <c r="H56" s="4" t="e">
        <f t="shared" si="3"/>
        <v>#DIV/0!</v>
      </c>
      <c r="I56" s="4" t="e">
        <f t="shared" si="5"/>
        <v>#DIV/0!</v>
      </c>
    </row>
    <row r="57" spans="1:9" x14ac:dyDescent="0.2">
      <c r="A57" s="3" t="s">
        <v>110</v>
      </c>
      <c r="B57" s="15"/>
      <c r="C57" s="39">
        <f>'Sample sequence &amp; Absorbance'!L28</f>
        <v>0</v>
      </c>
      <c r="D57" s="39">
        <f>'Sample sequence &amp; Absorbance'!M28</f>
        <v>0</v>
      </c>
      <c r="E57" s="9">
        <f t="shared" si="6"/>
        <v>0</v>
      </c>
      <c r="F57" s="9">
        <f t="shared" si="7"/>
        <v>0</v>
      </c>
      <c r="G57" s="9">
        <f t="shared" si="4"/>
        <v>0</v>
      </c>
      <c r="H57" s="4" t="e">
        <f t="shared" si="3"/>
        <v>#DIV/0!</v>
      </c>
      <c r="I57" s="4" t="e">
        <f t="shared" si="5"/>
        <v>#DIV/0!</v>
      </c>
    </row>
    <row r="58" spans="1:9" x14ac:dyDescent="0.2">
      <c r="A58" s="3" t="s">
        <v>111</v>
      </c>
      <c r="B58" s="15"/>
      <c r="C58" s="39">
        <f>'Sample sequence &amp; Absorbance'!L29</f>
        <v>0</v>
      </c>
      <c r="D58" s="39">
        <f>'Sample sequence &amp; Absorbance'!M29</f>
        <v>0</v>
      </c>
      <c r="E58" s="9">
        <f t="shared" si="6"/>
        <v>0</v>
      </c>
      <c r="F58" s="9">
        <f t="shared" si="7"/>
        <v>0</v>
      </c>
      <c r="G58" s="9">
        <f t="shared" si="4"/>
        <v>0</v>
      </c>
      <c r="H58" s="4" t="e">
        <f t="shared" si="3"/>
        <v>#DIV/0!</v>
      </c>
      <c r="I58" s="4" t="e">
        <f t="shared" si="5"/>
        <v>#DIV/0!</v>
      </c>
    </row>
    <row r="59" spans="1:9" x14ac:dyDescent="0.2">
      <c r="A59" s="3" t="s">
        <v>112</v>
      </c>
      <c r="B59" s="15"/>
      <c r="C59" s="39">
        <f>'Sample sequence &amp; Absorbance'!L30</f>
        <v>0</v>
      </c>
      <c r="D59" s="39">
        <f>'Sample sequence &amp; Absorbance'!M30</f>
        <v>0</v>
      </c>
      <c r="E59" s="9">
        <f t="shared" si="6"/>
        <v>0</v>
      </c>
      <c r="F59" s="9">
        <f t="shared" si="7"/>
        <v>0</v>
      </c>
      <c r="G59" s="9">
        <f t="shared" si="4"/>
        <v>0</v>
      </c>
      <c r="H59" s="4" t="e">
        <f t="shared" si="3"/>
        <v>#DIV/0!</v>
      </c>
      <c r="I59" s="4" t="e">
        <f t="shared" si="5"/>
        <v>#DIV/0!</v>
      </c>
    </row>
    <row r="60" spans="1:9" x14ac:dyDescent="0.2">
      <c r="A60" s="3" t="s">
        <v>113</v>
      </c>
      <c r="B60" s="15"/>
      <c r="C60" s="39">
        <f>'Sample sequence &amp; Absorbance'!L31</f>
        <v>0</v>
      </c>
      <c r="D60" s="39">
        <f>'Sample sequence &amp; Absorbance'!M31</f>
        <v>0</v>
      </c>
      <c r="E60" s="9">
        <f t="shared" si="6"/>
        <v>0</v>
      </c>
      <c r="F60" s="9">
        <f t="shared" si="7"/>
        <v>0</v>
      </c>
      <c r="G60" s="9">
        <f t="shared" si="4"/>
        <v>0</v>
      </c>
      <c r="H60" s="4" t="e">
        <f t="shared" si="3"/>
        <v>#DIV/0!</v>
      </c>
      <c r="I60" s="4" t="e">
        <f t="shared" si="5"/>
        <v>#DIV/0!</v>
      </c>
    </row>
    <row r="61" spans="1:9" x14ac:dyDescent="0.2">
      <c r="A61" s="3" t="s">
        <v>114</v>
      </c>
      <c r="B61" s="15"/>
      <c r="C61" s="39">
        <f>'Sample sequence &amp; Absorbance'!L32</f>
        <v>0</v>
      </c>
      <c r="D61" s="39">
        <f>'Sample sequence &amp; Absorbance'!M32</f>
        <v>0</v>
      </c>
      <c r="E61" s="9">
        <f t="shared" si="6"/>
        <v>0</v>
      </c>
      <c r="F61" s="9">
        <f t="shared" si="7"/>
        <v>0</v>
      </c>
      <c r="G61" s="9">
        <f t="shared" si="4"/>
        <v>0</v>
      </c>
      <c r="H61" s="4" t="e">
        <f t="shared" si="3"/>
        <v>#DIV/0!</v>
      </c>
      <c r="I61" s="4" t="e">
        <f t="shared" si="5"/>
        <v>#DIV/0!</v>
      </c>
    </row>
    <row r="62" spans="1:9" x14ac:dyDescent="0.2">
      <c r="A62" s="3" t="s">
        <v>115</v>
      </c>
      <c r="B62" s="15"/>
      <c r="C62" s="39">
        <f>'Sample sequence &amp; Absorbance'!L33</f>
        <v>0</v>
      </c>
      <c r="D62" s="39">
        <f>'Sample sequence &amp; Absorbance'!M33</f>
        <v>0</v>
      </c>
      <c r="E62" s="9">
        <f t="shared" si="6"/>
        <v>0</v>
      </c>
      <c r="F62" s="9">
        <f t="shared" si="7"/>
        <v>0</v>
      </c>
      <c r="G62" s="9">
        <f t="shared" si="4"/>
        <v>0</v>
      </c>
      <c r="H62" s="4" t="e">
        <f t="shared" si="3"/>
        <v>#DIV/0!</v>
      </c>
      <c r="I62" s="4" t="e">
        <f t="shared" si="5"/>
        <v>#DIV/0!</v>
      </c>
    </row>
    <row r="63" spans="1:9" x14ac:dyDescent="0.2">
      <c r="A63" s="3" t="s">
        <v>116</v>
      </c>
      <c r="B63" s="15"/>
      <c r="C63" s="39">
        <f>'Sample sequence &amp; Absorbance'!L34</f>
        <v>0</v>
      </c>
      <c r="D63" s="39">
        <f>'Sample sequence &amp; Absorbance'!M34</f>
        <v>0</v>
      </c>
      <c r="E63" s="9">
        <f t="shared" si="6"/>
        <v>0</v>
      </c>
      <c r="F63" s="9">
        <f t="shared" si="7"/>
        <v>0</v>
      </c>
      <c r="G63" s="9">
        <f t="shared" si="4"/>
        <v>0</v>
      </c>
      <c r="H63" s="4" t="e">
        <f t="shared" si="3"/>
        <v>#DIV/0!</v>
      </c>
      <c r="I63" s="4" t="e">
        <f t="shared" si="5"/>
        <v>#DIV/0!</v>
      </c>
    </row>
    <row r="64" spans="1:9" x14ac:dyDescent="0.2">
      <c r="A64" s="3" t="s">
        <v>117</v>
      </c>
      <c r="B64" s="15"/>
      <c r="C64" s="39">
        <f>'Sample sequence &amp; Absorbance'!L35</f>
        <v>0</v>
      </c>
      <c r="D64" s="39">
        <f>'Sample sequence &amp; Absorbance'!M35</f>
        <v>0</v>
      </c>
      <c r="E64" s="9">
        <f t="shared" si="6"/>
        <v>0</v>
      </c>
      <c r="F64" s="9">
        <f t="shared" si="7"/>
        <v>0</v>
      </c>
      <c r="G64" s="9">
        <f t="shared" si="4"/>
        <v>0</v>
      </c>
      <c r="H64" s="4" t="e">
        <f t="shared" si="3"/>
        <v>#DIV/0!</v>
      </c>
      <c r="I64" s="4" t="e">
        <f t="shared" si="5"/>
        <v>#DIV/0!</v>
      </c>
    </row>
    <row r="66" spans="9:13" ht="15" x14ac:dyDescent="0.25">
      <c r="I66"/>
      <c r="K66"/>
      <c r="L66"/>
      <c r="M66"/>
    </row>
    <row r="67" spans="9:13" ht="15" x14ac:dyDescent="0.25">
      <c r="I67"/>
      <c r="J67"/>
      <c r="K67"/>
      <c r="L67"/>
      <c r="M67"/>
    </row>
  </sheetData>
  <sheetProtection sheet="1" objects="1" scenarios="1"/>
  <protectedRanges>
    <protectedRange sqref="B21:B64" name="Bereik1"/>
  </protectedRanges>
  <mergeCells count="9">
    <mergeCell ref="A1:C3"/>
    <mergeCell ref="B15:B16"/>
    <mergeCell ref="I15:I16"/>
    <mergeCell ref="J15:J16"/>
    <mergeCell ref="G15:G16"/>
    <mergeCell ref="H15:H16"/>
    <mergeCell ref="C15:D15"/>
    <mergeCell ref="E15:E16"/>
    <mergeCell ref="F15:F16"/>
  </mergeCells>
  <phoneticPr fontId="5" type="noConversion"/>
  <conditionalFormatting sqref="C9">
    <cfRule type="expression" dxfId="0" priority="1">
      <formula>$C$9&lt;0.98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headerFooter>
    <oddHeader>&amp;CCalculation sheet Fructose concentration
&amp;A&amp;RFP09 I29 F03 B.1
03/05/2021
page &amp;P of &amp;N</oddHeader>
  </headerFooter>
  <ignoredErrors>
    <ignoredError sqref="C17:D20 C25:C27 C23 C22 C21 C24 C28:D64 D22 D25:D27 D21 D23:D24" unlockedFormula="1"/>
    <ignoredError sqref="H31:I64 H30 H24:I29 H22:I22 H21:I21 H23:I23 I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Sample sequence &amp; Absorbance</vt:lpstr>
      <vt:lpstr>Calculation fructose</vt:lpstr>
      <vt:lpstr>'Sample sequence &amp; Absorbance'!Afdrukbereik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Faes</dc:creator>
  <cp:lastModifiedBy>Veerle Bogaert</cp:lastModifiedBy>
  <cp:lastPrinted>2021-05-12T06:40:32Z</cp:lastPrinted>
  <dcterms:created xsi:type="dcterms:W3CDTF">2016-11-08T10:03:51Z</dcterms:created>
  <dcterms:modified xsi:type="dcterms:W3CDTF">2021-05-17T07:48:28Z</dcterms:modified>
</cp:coreProperties>
</file>